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ev-srv-dc\CONSIGLIO DIRETTIVO E CONTROLLO ANALOGO\VERBALI CONSIGLIO DIRETTIVO CEV\CONSIGLIO DIRETTIVO CEV\convocazioni\2026\02. 18 febbraio\"/>
    </mc:Choice>
  </mc:AlternateContent>
  <xr:revisionPtr revIDLastSave="0" documentId="13_ncr:1_{4C4A5985-F9AD-4BAC-B573-0BED5C0B0545}" xr6:coauthVersionLast="47" xr6:coauthVersionMax="47" xr10:uidLastSave="{00000000-0000-0000-0000-000000000000}"/>
  <bookViews>
    <workbookView xWindow="-120" yWindow="-120" windowWidth="29040" windowHeight="15720" xr2:uid="{43CDE1C5-10A4-4D3A-B7B3-015F4CEF9659}"/>
  </bookViews>
  <sheets>
    <sheet name="Budget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4" i="1" l="1"/>
  <c r="D79" i="1"/>
  <c r="D51" i="1"/>
  <c r="D46" i="1"/>
  <c r="D12" i="1"/>
  <c r="D5" i="1"/>
  <c r="D4" i="1" l="1"/>
  <c r="E4" i="1"/>
  <c r="F4" i="1"/>
  <c r="K4" i="1"/>
  <c r="M4" i="1"/>
  <c r="L4" i="1"/>
  <c r="D101" i="1" l="1"/>
</calcChain>
</file>

<file path=xl/sharedStrings.xml><?xml version="1.0" encoding="utf-8"?>
<sst xmlns="http://schemas.openxmlformats.org/spreadsheetml/2006/main" count="229" uniqueCount="226">
  <si>
    <t>CANCELLERIA</t>
  </si>
  <si>
    <t>068.05.0504</t>
  </si>
  <si>
    <t>068.05.0507</t>
  </si>
  <si>
    <t>068.05.0512</t>
  </si>
  <si>
    <t>068.05.0513</t>
  </si>
  <si>
    <t>068.05.0515</t>
  </si>
  <si>
    <t>068.05.0516</t>
  </si>
  <si>
    <t>068.05.0517</t>
  </si>
  <si>
    <t>068.05.0518</t>
  </si>
  <si>
    <t>068.05.0519</t>
  </si>
  <si>
    <t>068.10</t>
  </si>
  <si>
    <t>068.10.0060</t>
  </si>
  <si>
    <t>068.10.0501</t>
  </si>
  <si>
    <t>068.10.0502</t>
  </si>
  <si>
    <t>068.10.0503</t>
  </si>
  <si>
    <t>070.05</t>
  </si>
  <si>
    <t>070.05.0010</t>
  </si>
  <si>
    <t>070.05.0101</t>
  </si>
  <si>
    <t>070.05.0501</t>
  </si>
  <si>
    <t>070.05.0502</t>
  </si>
  <si>
    <t>070.05.0503</t>
  </si>
  <si>
    <t>070.10</t>
  </si>
  <si>
    <t>LEASING</t>
  </si>
  <si>
    <t>070.10.0024</t>
  </si>
  <si>
    <t>070.10.0025</t>
  </si>
  <si>
    <t>070.10.0026</t>
  </si>
  <si>
    <t>070.10.0027</t>
  </si>
  <si>
    <t>070.10.0030</t>
  </si>
  <si>
    <t>070.10.0031</t>
  </si>
  <si>
    <t>070.10.0032</t>
  </si>
  <si>
    <t>070.10.0033</t>
  </si>
  <si>
    <t>070.10.0034</t>
  </si>
  <si>
    <t>070.10.0035</t>
  </si>
  <si>
    <t>070.10.0036</t>
  </si>
  <si>
    <t>070.10.0037</t>
  </si>
  <si>
    <t>070.10.0500</t>
  </si>
  <si>
    <t>070.10.0503</t>
  </si>
  <si>
    <t>066.30</t>
  </si>
  <si>
    <t>066.30.0025</t>
  </si>
  <si>
    <t>066.30.0035</t>
  </si>
  <si>
    <t>066.30.0490</t>
  </si>
  <si>
    <t>066.30.0491</t>
  </si>
  <si>
    <t>066.30.0502</t>
  </si>
  <si>
    <t>066.30.0518</t>
  </si>
  <si>
    <t>068.05</t>
  </si>
  <si>
    <t>068.05.0025</t>
  </si>
  <si>
    <t>068.05.0050</t>
  </si>
  <si>
    <t>068.05.0052</t>
  </si>
  <si>
    <t>068.05.0057</t>
  </si>
  <si>
    <t>068.05.0075</t>
  </si>
  <si>
    <t>068.05.0077</t>
  </si>
  <si>
    <t>068.05.0080</t>
  </si>
  <si>
    <t>068.05.0125</t>
  </si>
  <si>
    <t>068.05.0132</t>
  </si>
  <si>
    <t>068.05.0133</t>
  </si>
  <si>
    <t>068.05.0170</t>
  </si>
  <si>
    <t>068.05.0184</t>
  </si>
  <si>
    <t>068.05.0190</t>
  </si>
  <si>
    <t>068.05.0310</t>
  </si>
  <si>
    <t>068.05.0320</t>
  </si>
  <si>
    <t>068.05.0325</t>
  </si>
  <si>
    <t>068.05.0341</t>
  </si>
  <si>
    <t>068.05.0346</t>
  </si>
  <si>
    <t>068.05.0355</t>
  </si>
  <si>
    <t>068.05.0370</t>
  </si>
  <si>
    <t>068.05.0407</t>
  </si>
  <si>
    <t>068.05.0502</t>
  </si>
  <si>
    <t>068.05.0503</t>
  </si>
  <si>
    <t>070.10.0504</t>
  </si>
  <si>
    <t>070.10.0505</t>
  </si>
  <si>
    <t>070.10.0506</t>
  </si>
  <si>
    <t>070.10.0507</t>
  </si>
  <si>
    <t>070.25</t>
  </si>
  <si>
    <t>070.25.0010</t>
  </si>
  <si>
    <t>072.05</t>
  </si>
  <si>
    <t>084.05</t>
  </si>
  <si>
    <t>084.05.0005</t>
  </si>
  <si>
    <t>084.05.0070</t>
  </si>
  <si>
    <t>084.05.0090</t>
  </si>
  <si>
    <t>084.05.0100</t>
  </si>
  <si>
    <t>084.10</t>
  </si>
  <si>
    <t>084.10.0015</t>
  </si>
  <si>
    <t>084.10.0035</t>
  </si>
  <si>
    <t>084.10.0050</t>
  </si>
  <si>
    <t>084.10.0055</t>
  </si>
  <si>
    <t>084.10.0090</t>
  </si>
  <si>
    <t>084.10.0098</t>
  </si>
  <si>
    <t>084.10.0501</t>
  </si>
  <si>
    <t>084.15</t>
  </si>
  <si>
    <t>084.15.0005</t>
  </si>
  <si>
    <t>088.20</t>
  </si>
  <si>
    <t>088.20.0010</t>
  </si>
  <si>
    <t>088.20.0015</t>
  </si>
  <si>
    <t>BUDGET 2026</t>
  </si>
  <si>
    <t>BUDGET 2025</t>
  </si>
  <si>
    <t>088.20.0040</t>
  </si>
  <si>
    <t>088.20.0046</t>
  </si>
  <si>
    <t>INTERESSI PASSIVI INDEDUCIBILI</t>
  </si>
  <si>
    <t>CARBURANTI E LUBRIFICANTI</t>
  </si>
  <si>
    <t>ALTRI ACQUISTI</t>
  </si>
  <si>
    <t>ALTRI ACQUISTI INDEDUCIBILI</t>
  </si>
  <si>
    <t>COSTI PUBBLICITA' LEGALE GARE</t>
  </si>
  <si>
    <t>BENI STRUMENTALI INF. 516,46</t>
  </si>
  <si>
    <t>ENERGIA ELETTRICA</t>
  </si>
  <si>
    <t>SPESE CONDOMINIALI</t>
  </si>
  <si>
    <t>CANONE DI MANUTENZIONE PERIODICA</t>
  </si>
  <si>
    <t>MANUTENZIONE E RIP. VEICOLI PARZ. DED.</t>
  </si>
  <si>
    <t>MAN. E RIP. BENI DI TERZI</t>
  </si>
  <si>
    <t>MANUTENZIONI E RIPARAZIONI ORDINARIE</t>
  </si>
  <si>
    <t>PEDAGGI AUTOSTRADALI</t>
  </si>
  <si>
    <t>ASSICURAZ. NON OBBLIGATORIE</t>
  </si>
  <si>
    <t>SERVIZI DI PULIZIA</t>
  </si>
  <si>
    <t>SERVIZIO LOCAZIONE AUTO</t>
  </si>
  <si>
    <t>COMPENSI LAV.OCCAS.ATTIN.ATTIV.</t>
  </si>
  <si>
    <t>COMP. LAV.OCC.ATTIN.ATT.-COOP ED</t>
  </si>
  <si>
    <t>SPESE LEGALI</t>
  </si>
  <si>
    <t>SPESE TELEFONICHE</t>
  </si>
  <si>
    <t>SPESE CELLULARI</t>
  </si>
  <si>
    <t>SPESE DI RAPPRESENTANZA</t>
  </si>
  <si>
    <t>SPESE PER VIAGGI</t>
  </si>
  <si>
    <t>RICERCA,ADDESTRAM.E FORMAZIONE</t>
  </si>
  <si>
    <t>ONERI BANCARI</t>
  </si>
  <si>
    <t>ALTRI COSTI PER SERVIZI</t>
  </si>
  <si>
    <t>SPESE MANUTENZIONE IMPIANTI</t>
  </si>
  <si>
    <t>SPESE PER ASSEMBLEA</t>
  </si>
  <si>
    <t>COMPENSI PER SERVIZI DI PROMOZIONE</t>
  </si>
  <si>
    <t>ATTIVITA' DI CONSULENZA CENTRALE + CONCORSI + TECNICI</t>
  </si>
  <si>
    <t>SPESE REVISORE ED ODV</t>
  </si>
  <si>
    <t>CONSULENZA DEL LAVORO</t>
  </si>
  <si>
    <t>RIMBORSI SPESE PER VIAGGI E TRASFERTE</t>
  </si>
  <si>
    <t>CONSULENZA SICUREZZA SUL LAVORO</t>
  </si>
  <si>
    <t>SPESE CONSULENZA CONTABILE E FISCALE</t>
  </si>
  <si>
    <t>CONSULENZA SISTEMA QUALITA'</t>
  </si>
  <si>
    <t>MANUT.E RIPAR. AUTO PROFESSION.</t>
  </si>
  <si>
    <t>SPESE ASSISTENZA SOFTWARE</t>
  </si>
  <si>
    <t>SPESE COMMISSSIONI DI GARA</t>
  </si>
  <si>
    <t>SPESE SERV. CONSERV. DIGITALE DOCUMENTI</t>
  </si>
  <si>
    <t>FITTI PASSIVI</t>
  </si>
  <si>
    <t>NOLEGGIO DEDUCIBILE</t>
  </si>
  <si>
    <t>AFFITTO TERRENO CATTOLICA-ERACLEA</t>
  </si>
  <si>
    <t>AFFITTO TERRENO CIANCIANA</t>
  </si>
  <si>
    <t>AFFITTO TERRENO POPOLI</t>
  </si>
  <si>
    <t>CONTRATTO NR. 06045136</t>
  </si>
  <si>
    <t>ONERI SU FATTURE LEASING</t>
  </si>
  <si>
    <t>CONTRATTO NR. 06045124</t>
  </si>
  <si>
    <t>CONTRATTO NR. 06045132</t>
  </si>
  <si>
    <t>CONTRATTO NR. 06027816</t>
  </si>
  <si>
    <t>CONTRATTO NR. 06027860</t>
  </si>
  <si>
    <t>CONTRATTO NR. 06027876</t>
  </si>
  <si>
    <t>CONTRATTO NR. 06028113</t>
  </si>
  <si>
    <t>CONTRATTO NR. 06028135</t>
  </si>
  <si>
    <t>CONTRATTO NR. 06102662</t>
  </si>
  <si>
    <t>CONTRATTO NR. 06059150</t>
  </si>
  <si>
    <t>CONTRATTO NR. 06058004</t>
  </si>
  <si>
    <t>CONTRATTO NR. 06028116</t>
  </si>
  <si>
    <t>CONTRATTO NR. 06041156</t>
  </si>
  <si>
    <t>CONTRATTO NR. 06055281</t>
  </si>
  <si>
    <t>CONTRATTO NR. 06041158</t>
  </si>
  <si>
    <t>CONTRATTO NR. 06059151</t>
  </si>
  <si>
    <t>CONTRATTO NR. 06041178</t>
  </si>
  <si>
    <t>LIC. D'USO SOFTWARE DI ESERCIZIO</t>
  </si>
  <si>
    <t>DIRITTI CAMERALI</t>
  </si>
  <si>
    <t>ALTRE IMPOSTE E TASSE DEDUCIBILI</t>
  </si>
  <si>
    <t>IMPOSTE E TASSE INDEDUCIBILI</t>
  </si>
  <si>
    <t>ABBONAMENTI RIVISTE,GIORNALI</t>
  </si>
  <si>
    <t>MULTE E AMMENDE INDEDUCIBILI</t>
  </si>
  <si>
    <t>SOPRAVVENIENZ. PASSIVE ORD.DED.</t>
  </si>
  <si>
    <t>SOPRAV. PASSIVE ORD.INDEDUCIBILI</t>
  </si>
  <si>
    <t>ABBUONI/ARROTONDAMENTI PASSIVI</t>
  </si>
  <si>
    <t>EROGAZIONI LIB. INDED. IRAP</t>
  </si>
  <si>
    <t>ALTRI ONERI DIVERSI DI GESTIONE</t>
  </si>
  <si>
    <r>
      <t>ONERI</t>
    </r>
    <r>
      <rPr>
        <sz val="6.5"/>
        <color theme="1"/>
        <rFont val="Calibri Light"/>
        <family val="2"/>
        <scheme val="major"/>
      </rPr>
      <t xml:space="preserve"> </t>
    </r>
    <r>
      <rPr>
        <b/>
        <sz val="6.5"/>
        <color theme="1"/>
        <rFont val="Calibri Light"/>
        <family val="2"/>
        <scheme val="major"/>
      </rPr>
      <t>DIV.</t>
    </r>
    <r>
      <rPr>
        <sz val="6.5"/>
        <color theme="1"/>
        <rFont val="Calibri Light"/>
        <family val="2"/>
        <scheme val="major"/>
      </rPr>
      <t xml:space="preserve"> </t>
    </r>
    <r>
      <rPr>
        <b/>
        <sz val="6.5"/>
        <color theme="1"/>
        <rFont val="Calibri Light"/>
        <family val="2"/>
        <scheme val="major"/>
      </rPr>
      <t>-</t>
    </r>
    <r>
      <rPr>
        <sz val="6.5"/>
        <color theme="1"/>
        <rFont val="Calibri Light"/>
        <family val="2"/>
        <scheme val="major"/>
      </rPr>
      <t xml:space="preserve"> </t>
    </r>
    <r>
      <rPr>
        <b/>
        <sz val="6.5"/>
        <color theme="1"/>
        <rFont val="Calibri Light"/>
        <family val="2"/>
        <scheme val="major"/>
      </rPr>
      <t>PROFESSIONISTI</t>
    </r>
  </si>
  <si>
    <t>SP.RIS.DANNI TERZI-PROF.NON ASS.</t>
  </si>
  <si>
    <t>INT.PASS.SUI DEB.V/BAN.DI CR.ORD</t>
  </si>
  <si>
    <t>INTERESSI PASSIVI SU MUTUI</t>
  </si>
  <si>
    <t>SCONTI E ALTRI ONERI FINANZ.DED.</t>
  </si>
  <si>
    <t>COSTI</t>
  </si>
  <si>
    <t>058.05</t>
  </si>
  <si>
    <t>058.05.0003</t>
  </si>
  <si>
    <r>
      <t>RICAVI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CENTRALE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ACQUISTI</t>
    </r>
  </si>
  <si>
    <t>058.05.0502</t>
  </si>
  <si>
    <t>058.05.0503</t>
  </si>
  <si>
    <t>087.20.0050</t>
  </si>
  <si>
    <r>
      <t>ALTRI</t>
    </r>
    <r>
      <rPr>
        <b/>
        <sz val="7"/>
        <color rgb="FF4BACC6"/>
        <rFont val="Times New Roman"/>
        <family val="1"/>
      </rPr>
      <t xml:space="preserve"> </t>
    </r>
    <r>
      <rPr>
        <b/>
        <sz val="7"/>
        <color rgb="FF4BACC6"/>
        <rFont val="Courier New"/>
        <family val="3"/>
      </rPr>
      <t>INTERESSI</t>
    </r>
    <r>
      <rPr>
        <b/>
        <sz val="7"/>
        <color rgb="FF4BACC6"/>
        <rFont val="Times New Roman"/>
        <family val="1"/>
      </rPr>
      <t xml:space="preserve"> </t>
    </r>
    <r>
      <rPr>
        <b/>
        <sz val="7"/>
        <color rgb="FF4BACC6"/>
        <rFont val="Courier New"/>
        <family val="3"/>
      </rPr>
      <t>ATTIVI (derivato – provento finanziario)</t>
    </r>
  </si>
  <si>
    <t>058.05.0505</t>
  </si>
  <si>
    <r>
      <t>RIMBORSO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IMPOSTA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DI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BOLLO</t>
    </r>
  </si>
  <si>
    <t>058.05.0515</t>
  </si>
  <si>
    <r>
      <t>SERVIZI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DI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ASSISTENZA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TECNICA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AI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PROGETTI</t>
    </r>
  </si>
  <si>
    <t>OBIETTIVI 2026</t>
  </si>
  <si>
    <t>OBIETTIVI 2025</t>
  </si>
  <si>
    <r>
      <t>RICAVI</t>
    </r>
    <r>
      <rPr>
        <sz val="6.5"/>
        <color rgb="FFFF0000"/>
        <rFont val="Times New Roman"/>
        <family val="1"/>
      </rPr>
      <t xml:space="preserve"> </t>
    </r>
    <r>
      <rPr>
        <b/>
        <sz val="6.5"/>
        <color rgb="FFFF0000"/>
        <rFont val="Courier New"/>
        <family val="3"/>
      </rPr>
      <t>DELLE</t>
    </r>
    <r>
      <rPr>
        <sz val="6.5"/>
        <color rgb="FFFF0000"/>
        <rFont val="Times New Roman"/>
        <family val="1"/>
      </rPr>
      <t xml:space="preserve"> </t>
    </r>
    <r>
      <rPr>
        <b/>
        <sz val="6.5"/>
        <color rgb="FFFF0000"/>
        <rFont val="Courier New"/>
        <family val="3"/>
      </rPr>
      <t>VENDITE</t>
    </r>
  </si>
  <si>
    <t>RICAVI</t>
  </si>
  <si>
    <t>COMP.CO.CO.CO.ATTIN.ATTIVITA'- SINDACI</t>
  </si>
  <si>
    <t>CANONE TELEPASS - SPEDIZIONE/TRASPORTI</t>
  </si>
  <si>
    <t>COMPEMSO ODV</t>
  </si>
  <si>
    <t>NOTE</t>
  </si>
  <si>
    <t>IMPOSTA DI BOLLO/REGISTRO/RIFIUTI</t>
  </si>
  <si>
    <t>VOCI</t>
  </si>
  <si>
    <t>N.</t>
  </si>
  <si>
    <t>COSTI TOTALI</t>
  </si>
  <si>
    <r>
      <t>ALTRI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ACQUISTI</t>
    </r>
  </si>
  <si>
    <r>
      <t>COSTI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PER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SERVIZI</t>
    </r>
  </si>
  <si>
    <r>
      <t>SPESE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PER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SERV.-PROFESSIONISTI</t>
    </r>
  </si>
  <si>
    <r>
      <t>AFFITTI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E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LOCAZIONI</t>
    </r>
  </si>
  <si>
    <r>
      <t>ALTRI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COST.PER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GOD.BENI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DI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TER</t>
    </r>
  </si>
  <si>
    <r>
      <t>SALARI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E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STIPENDI</t>
    </r>
  </si>
  <si>
    <r>
      <t>IMPOSTE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E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TASSE</t>
    </r>
  </si>
  <si>
    <r>
      <t>ALTRI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ONERI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DIVERSI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DI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GESTIONE</t>
    </r>
  </si>
  <si>
    <r>
      <t>VERSO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ALTRI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(0NERI</t>
    </r>
    <r>
      <rPr>
        <sz val="6.5"/>
        <color theme="4"/>
        <rFont val="Calibri Light"/>
        <family val="2"/>
        <scheme val="major"/>
      </rPr>
      <t xml:space="preserve"> </t>
    </r>
    <r>
      <rPr>
        <b/>
        <sz val="6.5"/>
        <color theme="4"/>
        <rFont val="Calibri Light"/>
        <family val="2"/>
        <scheme val="major"/>
      </rPr>
      <t>FINANZIARI)</t>
    </r>
  </si>
  <si>
    <t>066.</t>
  </si>
  <si>
    <t>Nuova progettualità (cer, bandi)</t>
  </si>
  <si>
    <t>DIFFERENZA COSTI/RICAVI A BUDGET</t>
  </si>
  <si>
    <t>AZZERATO PER COERENZA MANCANZA RICAVO POPOLI</t>
  </si>
  <si>
    <t>CAMBIO DI PROPRIETA' SEDE VERONA - ORA SI PAGA IVA SU LOCAZIONE DI VERONA, MAI PAGATA CON SOCIETA' SPAGNOLA</t>
  </si>
  <si>
    <r>
      <t>CONTRIBUTO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ASS.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FOTOVOLTAICO *</t>
    </r>
  </si>
  <si>
    <t>* DATO 2025 NON ANCORA NOTO, INSERITA STIMA</t>
  </si>
  <si>
    <t>PER LO PIU' COSTI ANAC poi rimborsati da Soci (+ GARE + COSTI)</t>
  </si>
  <si>
    <t>IPOTESI CONSUNTIVO 2025</t>
  </si>
  <si>
    <t>MANTENUTE TUTTE LE RISORSE 2025, NON CEDUTO FTV</t>
  </si>
  <si>
    <t>N.B: CONSIDERARE CHE CI SONO AMMORTAMENTI IMPIANTI FTV PER 290K. RICAVI DA AUMENTARE.NON CONSIDERATI I RICAVI DEGLI IMPIANTI FTV A TERRA E PARZ. COMPENSATI CON AZZERAMENTO AFFITTI</t>
  </si>
  <si>
    <r>
      <t>CONTRIBUTO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ANNUALE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Courier New"/>
        <family val="3"/>
      </rPr>
      <t>FISSO **</t>
    </r>
  </si>
  <si>
    <t>** QUOTE CONSORTILI COME 2025</t>
  </si>
  <si>
    <t>BUDGET COSTI RISPETTATO</t>
  </si>
  <si>
    <t>OBIETTIVO RICAVI PROBABILMENTE NON RAGGIUNTO PER FTV (STIMATO DIC) E DERIVATO</t>
  </si>
  <si>
    <t>piccolo aumento prudenziale - capire effetti moratoria mutuo, se e quando sarà concessa</t>
  </si>
  <si>
    <t>IPOTESI RISULTATI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</si>
</sst>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ourier New"/>
      <family val="3"/>
    </font>
    <font>
      <sz val="7"/>
      <color theme="1"/>
      <name val="Times New Roman"/>
      <family val="1"/>
    </font>
    <font>
      <b/>
      <sz val="6.5"/>
      <color rgb="FFFF0000"/>
      <name val="Courier New"/>
      <family val="3"/>
    </font>
    <font>
      <sz val="6.5"/>
      <color rgb="FFFF0000"/>
      <name val="Times New Roman"/>
      <family val="1"/>
    </font>
    <font>
      <b/>
      <sz val="7"/>
      <color theme="1"/>
      <name val="Calibri Light"/>
      <family val="2"/>
      <scheme val="major"/>
    </font>
    <font>
      <b/>
      <sz val="7"/>
      <color rgb="FFFF0000"/>
      <name val="Calibri Light"/>
      <family val="2"/>
      <scheme val="major"/>
    </font>
    <font>
      <sz val="7.5"/>
      <color theme="1"/>
      <name val="Calibri Light"/>
      <family val="2"/>
      <scheme val="major"/>
    </font>
    <font>
      <sz val="7"/>
      <color theme="1"/>
      <name val="Calibri Light"/>
      <family val="2"/>
      <scheme val="major"/>
    </font>
    <font>
      <b/>
      <sz val="6.5"/>
      <color theme="1"/>
      <name val="Calibri Light"/>
      <family val="2"/>
      <scheme val="major"/>
    </font>
    <font>
      <sz val="6.5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rgb="FFFF0000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7"/>
      <color rgb="FF4BACC6"/>
      <name val="Courier New"/>
      <family val="3"/>
    </font>
    <font>
      <b/>
      <sz val="7"/>
      <color rgb="FF4BACC6"/>
      <name val="Times New Roman"/>
      <family val="1"/>
    </font>
    <font>
      <b/>
      <sz val="6"/>
      <color theme="1"/>
      <name val="Courier New"/>
      <family val="3"/>
    </font>
    <font>
      <sz val="6"/>
      <color theme="1"/>
      <name val="Courier New"/>
      <family val="3"/>
    </font>
    <font>
      <b/>
      <sz val="7"/>
      <color theme="4"/>
      <name val="Calibri Light"/>
      <family val="2"/>
      <scheme val="major"/>
    </font>
    <font>
      <b/>
      <sz val="6.5"/>
      <color theme="4"/>
      <name val="Calibri Light"/>
      <family val="2"/>
      <scheme val="major"/>
    </font>
    <font>
      <sz val="6.5"/>
      <color theme="4"/>
      <name val="Calibri Light"/>
      <family val="2"/>
      <scheme val="major"/>
    </font>
    <font>
      <b/>
      <sz val="8"/>
      <color theme="4"/>
      <name val="Calibri Light"/>
      <family val="2"/>
      <scheme val="major"/>
    </font>
    <font>
      <b/>
      <u/>
      <sz val="14"/>
      <color rgb="FFFF0000"/>
      <name val="Calibri"/>
      <family val="2"/>
      <scheme val="minor"/>
    </font>
    <font>
      <b/>
      <sz val="9"/>
      <color theme="9"/>
      <name val="Calibri Light"/>
      <family val="2"/>
      <scheme val="major"/>
    </font>
    <font>
      <sz val="5"/>
      <color theme="1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u/>
      <sz val="7"/>
      <color rgb="FFFF0000"/>
      <name val="Courier New"/>
      <family val="3"/>
    </font>
    <font>
      <b/>
      <sz val="7"/>
      <name val="Calibri Light"/>
      <family val="2"/>
      <scheme val="major"/>
    </font>
    <font>
      <b/>
      <sz val="7"/>
      <color theme="1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44" fontId="12" fillId="0" borderId="0" xfId="1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44" fontId="6" fillId="0" borderId="1" xfId="1" applyFont="1" applyBorder="1" applyAlignment="1">
      <alignment horizontal="center" wrapText="1"/>
    </xf>
    <xf numFmtId="0" fontId="0" fillId="0" borderId="1" xfId="0" applyBorder="1"/>
    <xf numFmtId="44" fontId="8" fillId="0" borderId="1" xfId="1" applyFont="1" applyBorder="1" applyAlignment="1">
      <alignment horizontal="center" wrapText="1"/>
    </xf>
    <xf numFmtId="44" fontId="9" fillId="0" borderId="1" xfId="1" applyFont="1" applyBorder="1" applyAlignment="1">
      <alignment horizontal="center" wrapText="1"/>
    </xf>
    <xf numFmtId="44" fontId="12" fillId="0" borderId="1" xfId="1" applyFont="1" applyBorder="1" applyAlignment="1">
      <alignment horizontal="center" wrapText="1"/>
    </xf>
    <xf numFmtId="44" fontId="10" fillId="0" borderId="1" xfId="1" applyFont="1" applyBorder="1" applyAlignment="1">
      <alignment horizontal="center" wrapText="1"/>
    </xf>
    <xf numFmtId="44" fontId="14" fillId="0" borderId="1" xfId="1" applyFont="1" applyBorder="1" applyAlignment="1">
      <alignment horizontal="center" wrapText="1"/>
    </xf>
    <xf numFmtId="44" fontId="21" fillId="0" borderId="1" xfId="1" applyFont="1" applyBorder="1" applyAlignment="1">
      <alignment horizont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44" fontId="12" fillId="3" borderId="1" xfId="1" applyFont="1" applyFill="1" applyBorder="1" applyAlignment="1">
      <alignment horizontal="center" wrapText="1"/>
    </xf>
    <xf numFmtId="44" fontId="21" fillId="4" borderId="1" xfId="1" applyFont="1" applyFill="1" applyBorder="1" applyAlignment="1">
      <alignment horizontal="center" wrapText="1"/>
    </xf>
    <xf numFmtId="44" fontId="21" fillId="0" borderId="1" xfId="1" applyFont="1" applyBorder="1" applyAlignment="1">
      <alignment horizontal="center" vertical="center" wrapText="1"/>
    </xf>
    <xf numFmtId="44" fontId="7" fillId="2" borderId="1" xfId="1" applyFont="1" applyFill="1" applyBorder="1" applyAlignment="1">
      <alignment wrapText="1"/>
    </xf>
    <xf numFmtId="44" fontId="22" fillId="0" borderId="1" xfId="1" applyFont="1" applyBorder="1" applyAlignment="1">
      <alignment horizontal="center"/>
    </xf>
    <xf numFmtId="44" fontId="22" fillId="0" borderId="1" xfId="1" applyFont="1" applyBorder="1" applyAlignment="1">
      <alignment horizontal="center" wrapText="1"/>
    </xf>
    <xf numFmtId="44" fontId="22" fillId="0" borderId="1" xfId="1" applyFont="1" applyBorder="1" applyAlignment="1">
      <alignment horizontal="center" vertical="center" wrapText="1"/>
    </xf>
    <xf numFmtId="44" fontId="13" fillId="3" borderId="1" xfId="1" applyFont="1" applyFill="1" applyBorder="1" applyAlignment="1">
      <alignment horizontal="center" wrapText="1"/>
    </xf>
    <xf numFmtId="44" fontId="7" fillId="2" borderId="1" xfId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4" fillId="3" borderId="1" xfId="0" applyFont="1" applyFill="1" applyBorder="1" applyAlignment="1">
      <alignment horizontal="left" vertical="center" wrapText="1" indent="2"/>
    </xf>
    <xf numFmtId="44" fontId="7" fillId="5" borderId="1" xfId="1" applyFont="1" applyFill="1" applyBorder="1" applyAlignment="1">
      <alignment wrapText="1"/>
    </xf>
    <xf numFmtId="44" fontId="24" fillId="5" borderId="1" xfId="1" applyFont="1" applyFill="1" applyBorder="1" applyAlignment="1">
      <alignment horizontal="center" wrapText="1"/>
    </xf>
    <xf numFmtId="44" fontId="12" fillId="5" borderId="1" xfId="1" applyFont="1" applyFill="1" applyBorder="1" applyAlignment="1">
      <alignment horizontal="center" wrapText="1"/>
    </xf>
    <xf numFmtId="44" fontId="13" fillId="5" borderId="1" xfId="1" applyFont="1" applyFill="1" applyBorder="1" applyAlignment="1">
      <alignment horizontal="center" wrapText="1"/>
    </xf>
    <xf numFmtId="44" fontId="24" fillId="5" borderId="1" xfId="1" applyFont="1" applyFill="1" applyBorder="1" applyAlignment="1">
      <alignment horizontal="center" vertical="center" wrapText="1"/>
    </xf>
    <xf numFmtId="44" fontId="26" fillId="0" borderId="0" xfId="1" applyFont="1" applyFill="1" applyBorder="1" applyAlignment="1">
      <alignment horizontal="center" wrapText="1"/>
    </xf>
    <xf numFmtId="0" fontId="15" fillId="0" borderId="1" xfId="0" applyFont="1" applyBorder="1"/>
    <xf numFmtId="0" fontId="27" fillId="0" borderId="1" xfId="0" applyFont="1" applyBorder="1"/>
    <xf numFmtId="44" fontId="28" fillId="0" borderId="0" xfId="0" applyNumberFormat="1" applyFont="1"/>
    <xf numFmtId="44" fontId="9" fillId="0" borderId="1" xfId="1" applyFont="1" applyBorder="1" applyAlignment="1">
      <alignment horizontal="center" vertical="center" wrapText="1"/>
    </xf>
    <xf numFmtId="44" fontId="24" fillId="6" borderId="1" xfId="1" applyFont="1" applyFill="1" applyBorder="1" applyAlignment="1">
      <alignment horizontal="center" wrapText="1"/>
    </xf>
    <xf numFmtId="44" fontId="24" fillId="7" borderId="1" xfId="1" applyFont="1" applyFill="1" applyBorder="1" applyAlignment="1">
      <alignment horizontal="center" vertical="center" wrapText="1"/>
    </xf>
    <xf numFmtId="44" fontId="24" fillId="7" borderId="1" xfId="1" applyFont="1" applyFill="1" applyBorder="1" applyAlignment="1">
      <alignment horizont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 indent="2"/>
    </xf>
    <xf numFmtId="44" fontId="21" fillId="4" borderId="1" xfId="1" applyFont="1" applyFill="1" applyBorder="1" applyAlignment="1">
      <alignment horizontal="center" vertical="center" wrapText="1"/>
    </xf>
    <xf numFmtId="44" fontId="30" fillId="0" borderId="1" xfId="1" applyFont="1" applyBorder="1" applyAlignment="1">
      <alignment horizontal="center" wrapText="1"/>
    </xf>
    <xf numFmtId="0" fontId="31" fillId="0" borderId="1" xfId="0" applyFont="1" applyBorder="1" applyAlignment="1">
      <alignment horizontal="left" vertical="center" wrapText="1" indent="2"/>
    </xf>
    <xf numFmtId="0" fontId="16" fillId="3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A8583-0E4B-4BC1-B839-D033D9AD310D}">
  <sheetPr>
    <tabColor theme="9" tint="0.59999389629810485"/>
  </sheetPr>
  <dimension ref="B2:N106"/>
  <sheetViews>
    <sheetView showGridLines="0" tabSelected="1" topLeftCell="F1" zoomScale="140" zoomScaleNormal="140" workbookViewId="0">
      <selection activeCell="L3" sqref="L3"/>
    </sheetView>
  </sheetViews>
  <sheetFormatPr defaultRowHeight="15" x14ac:dyDescent="0.25"/>
  <cols>
    <col min="2" max="2" width="14.140625" customWidth="1"/>
    <col min="3" max="3" width="30" customWidth="1"/>
    <col min="4" max="4" width="15.42578125" customWidth="1"/>
    <col min="5" max="5" width="16.85546875" customWidth="1"/>
    <col min="6" max="6" width="13.5703125" style="2" customWidth="1"/>
    <col min="7" max="7" width="31" customWidth="1"/>
    <col min="8" max="8" width="15.5703125" customWidth="1"/>
    <col min="10" max="10" width="48" customWidth="1"/>
    <col min="11" max="11" width="19.85546875" customWidth="1"/>
    <col min="12" max="12" width="17" customWidth="1"/>
    <col min="13" max="13" width="19.7109375" customWidth="1"/>
    <col min="14" max="14" width="28.85546875" customWidth="1"/>
  </cols>
  <sheetData>
    <row r="2" spans="2:14" x14ac:dyDescent="0.25">
      <c r="B2" s="44" t="s">
        <v>176</v>
      </c>
      <c r="C2" s="44"/>
      <c r="D2" s="44"/>
      <c r="E2" s="44"/>
      <c r="F2" s="44"/>
      <c r="G2" s="44"/>
      <c r="I2" s="45" t="s">
        <v>191</v>
      </c>
      <c r="J2" s="46"/>
      <c r="K2" s="46"/>
      <c r="L2" s="46"/>
      <c r="M2" s="46"/>
      <c r="N2" s="47"/>
    </row>
    <row r="3" spans="2:14" ht="19.5" x14ac:dyDescent="0.25">
      <c r="B3" s="10" t="s">
        <v>198</v>
      </c>
      <c r="C3" s="10" t="s">
        <v>197</v>
      </c>
      <c r="D3" s="16" t="s">
        <v>93</v>
      </c>
      <c r="E3" s="41" t="s">
        <v>217</v>
      </c>
      <c r="F3" s="16" t="s">
        <v>94</v>
      </c>
      <c r="G3" s="16" t="s">
        <v>195</v>
      </c>
      <c r="I3" s="4"/>
      <c r="J3" s="4"/>
      <c r="K3" s="16" t="s">
        <v>188</v>
      </c>
      <c r="L3" s="16" t="s">
        <v>225</v>
      </c>
      <c r="M3" s="16" t="s">
        <v>189</v>
      </c>
      <c r="N3" s="16" t="s">
        <v>195</v>
      </c>
    </row>
    <row r="4" spans="2:14" ht="27" customHeight="1" x14ac:dyDescent="0.25">
      <c r="B4" s="17" t="s">
        <v>209</v>
      </c>
      <c r="C4" s="23" t="s">
        <v>199</v>
      </c>
      <c r="D4" s="26">
        <f>D5+D12+D46+D51+D57+D76+D78+D79+D84+D94</f>
        <v>2454303.0699999998</v>
      </c>
      <c r="E4" s="18">
        <f>E5+E12+E46+E51+E57+E76+E78+E79+E84+E94</f>
        <v>2471116.2400000002</v>
      </c>
      <c r="F4" s="18">
        <f>F5+F12+F46+F51+F57+F76+F78+F79+F84+F94</f>
        <v>2679884.64</v>
      </c>
      <c r="G4" s="42" t="s">
        <v>222</v>
      </c>
      <c r="I4" s="11" t="s">
        <v>177</v>
      </c>
      <c r="J4" s="25" t="s">
        <v>190</v>
      </c>
      <c r="K4" s="29">
        <f>K5+K6+K7+K8+K9+K10</f>
        <v>2710000</v>
      </c>
      <c r="L4" s="22">
        <f>L5+L6+L7+L8+L9+L10</f>
        <v>2750688.1</v>
      </c>
      <c r="M4" s="22">
        <f>M5+M6+M7+M8+M9+M10</f>
        <v>2835000</v>
      </c>
      <c r="N4" s="43" t="s">
        <v>223</v>
      </c>
    </row>
    <row r="5" spans="2:14" ht="15" customHeight="1" x14ac:dyDescent="0.25">
      <c r="B5" s="3" t="s">
        <v>37</v>
      </c>
      <c r="C5" s="19" t="s">
        <v>200</v>
      </c>
      <c r="D5" s="27">
        <f>D6+D7+D8+D9+D10+D11</f>
        <v>4595.6099999999997</v>
      </c>
      <c r="E5" s="36">
        <v>5393.02</v>
      </c>
      <c r="F5" s="36">
        <v>9065.14</v>
      </c>
      <c r="G5" s="4"/>
      <c r="I5" s="12" t="s">
        <v>178</v>
      </c>
      <c r="J5" s="13" t="s">
        <v>179</v>
      </c>
      <c r="K5" s="28">
        <v>360000</v>
      </c>
      <c r="L5" s="7">
        <v>312000</v>
      </c>
      <c r="M5" s="7">
        <v>280000</v>
      </c>
      <c r="N5" s="13"/>
    </row>
    <row r="6" spans="2:14" ht="13.5" customHeight="1" x14ac:dyDescent="0.25">
      <c r="B6" s="5" t="s">
        <v>38</v>
      </c>
      <c r="C6" s="6" t="s">
        <v>0</v>
      </c>
      <c r="D6" s="28">
        <v>50</v>
      </c>
      <c r="E6" s="7">
        <v>38.700000000000003</v>
      </c>
      <c r="F6" s="7">
        <v>541.29999999999995</v>
      </c>
      <c r="G6" s="4"/>
      <c r="I6" s="12" t="s">
        <v>180</v>
      </c>
      <c r="J6" s="13" t="s">
        <v>214</v>
      </c>
      <c r="K6" s="28">
        <v>1000000</v>
      </c>
      <c r="L6" s="15">
        <v>1090000</v>
      </c>
      <c r="M6" s="15">
        <v>1170000</v>
      </c>
      <c r="N6" s="13"/>
    </row>
    <row r="7" spans="2:14" ht="14.25" customHeight="1" x14ac:dyDescent="0.25">
      <c r="B7" s="5" t="s">
        <v>39</v>
      </c>
      <c r="C7" s="6" t="s">
        <v>98</v>
      </c>
      <c r="D7" s="28">
        <v>4366</v>
      </c>
      <c r="E7" s="7">
        <v>4366.71</v>
      </c>
      <c r="F7" s="7">
        <v>5018.22</v>
      </c>
      <c r="G7" s="4"/>
      <c r="I7" s="12" t="s">
        <v>181</v>
      </c>
      <c r="J7" s="13" t="s">
        <v>220</v>
      </c>
      <c r="K7" s="28">
        <v>1300000</v>
      </c>
      <c r="L7" s="7">
        <v>1309654.3500000001</v>
      </c>
      <c r="M7" s="7">
        <v>1300000</v>
      </c>
      <c r="N7" s="13"/>
    </row>
    <row r="8" spans="2:14" ht="15.75" customHeight="1" x14ac:dyDescent="0.25">
      <c r="B8" s="5" t="s">
        <v>40</v>
      </c>
      <c r="C8" s="6" t="s">
        <v>99</v>
      </c>
      <c r="D8" s="28">
        <v>0</v>
      </c>
      <c r="E8" s="7">
        <v>0</v>
      </c>
      <c r="F8" s="7">
        <v>77.849999999999994</v>
      </c>
      <c r="G8" s="4"/>
      <c r="I8" s="12" t="s">
        <v>182</v>
      </c>
      <c r="J8" s="14" t="s">
        <v>183</v>
      </c>
      <c r="K8" s="28">
        <v>30000</v>
      </c>
      <c r="L8" s="15">
        <v>34033.75</v>
      </c>
      <c r="M8" s="15">
        <v>75000</v>
      </c>
      <c r="N8" s="13"/>
    </row>
    <row r="9" spans="2:14" ht="15.75" customHeight="1" x14ac:dyDescent="0.25">
      <c r="B9" s="5" t="s">
        <v>41</v>
      </c>
      <c r="C9" s="6" t="s">
        <v>100</v>
      </c>
      <c r="D9" s="28">
        <v>179.61</v>
      </c>
      <c r="E9" s="7">
        <v>179.61</v>
      </c>
      <c r="F9" s="7">
        <v>47.04</v>
      </c>
      <c r="G9" s="4"/>
      <c r="I9" s="12" t="s">
        <v>184</v>
      </c>
      <c r="J9" s="13" t="s">
        <v>185</v>
      </c>
      <c r="K9" s="28">
        <v>5000</v>
      </c>
      <c r="L9" s="7">
        <v>5000</v>
      </c>
      <c r="M9" s="7">
        <v>5000</v>
      </c>
      <c r="N9" s="13"/>
    </row>
    <row r="10" spans="2:14" ht="18" customHeight="1" x14ac:dyDescent="0.25">
      <c r="B10" s="5" t="s">
        <v>42</v>
      </c>
      <c r="C10" s="6" t="s">
        <v>101</v>
      </c>
      <c r="D10" s="28">
        <v>0</v>
      </c>
      <c r="E10" s="7">
        <v>808</v>
      </c>
      <c r="F10" s="7">
        <v>1500</v>
      </c>
      <c r="G10" s="4"/>
      <c r="I10" s="12" t="s">
        <v>186</v>
      </c>
      <c r="J10" s="13" t="s">
        <v>187</v>
      </c>
      <c r="K10" s="28">
        <v>15000</v>
      </c>
      <c r="L10" s="7">
        <v>0</v>
      </c>
      <c r="M10" s="7">
        <v>5000</v>
      </c>
      <c r="N10" s="13" t="s">
        <v>210</v>
      </c>
    </row>
    <row r="11" spans="2:14" ht="15" customHeight="1" x14ac:dyDescent="0.25">
      <c r="B11" s="5" t="s">
        <v>43</v>
      </c>
      <c r="C11" s="6" t="s">
        <v>102</v>
      </c>
      <c r="D11" s="28">
        <v>0</v>
      </c>
      <c r="E11" s="7">
        <v>0</v>
      </c>
      <c r="F11" s="7">
        <v>1880.73</v>
      </c>
      <c r="G11" s="4"/>
    </row>
    <row r="12" spans="2:14" x14ac:dyDescent="0.25">
      <c r="B12" s="3" t="s">
        <v>44</v>
      </c>
      <c r="C12" s="20" t="s">
        <v>201</v>
      </c>
      <c r="D12" s="27">
        <f>SUM(D13:D45)</f>
        <v>286415.77</v>
      </c>
      <c r="E12" s="36">
        <v>282362.33</v>
      </c>
      <c r="F12" s="36">
        <v>415247.25</v>
      </c>
      <c r="G12" s="4"/>
    </row>
    <row r="13" spans="2:14" x14ac:dyDescent="0.25">
      <c r="B13" s="5" t="s">
        <v>45</v>
      </c>
      <c r="C13" s="6" t="s">
        <v>103</v>
      </c>
      <c r="D13" s="28">
        <v>4800</v>
      </c>
      <c r="E13" s="7">
        <v>4782.83</v>
      </c>
      <c r="F13" s="7">
        <v>7598.41</v>
      </c>
      <c r="G13" s="4"/>
    </row>
    <row r="14" spans="2:14" x14ac:dyDescent="0.25">
      <c r="B14" s="5" t="s">
        <v>46</v>
      </c>
      <c r="C14" s="6" t="s">
        <v>104</v>
      </c>
      <c r="D14" s="28">
        <v>180.83</v>
      </c>
      <c r="E14" s="7">
        <v>180.83</v>
      </c>
      <c r="F14" s="7">
        <v>2000</v>
      </c>
      <c r="G14" s="4"/>
      <c r="J14" s="40" t="s">
        <v>215</v>
      </c>
    </row>
    <row r="15" spans="2:14" x14ac:dyDescent="0.25">
      <c r="B15" s="5" t="s">
        <v>47</v>
      </c>
      <c r="C15" s="6" t="s">
        <v>105</v>
      </c>
      <c r="D15" s="28">
        <v>0</v>
      </c>
      <c r="E15" s="7">
        <v>0</v>
      </c>
      <c r="F15" s="7">
        <v>2145.6799999999998</v>
      </c>
      <c r="G15" s="4"/>
    </row>
    <row r="16" spans="2:14" x14ac:dyDescent="0.25">
      <c r="B16" s="5" t="s">
        <v>48</v>
      </c>
      <c r="C16" s="6" t="s">
        <v>106</v>
      </c>
      <c r="D16" s="28">
        <v>338</v>
      </c>
      <c r="E16" s="7">
        <v>338</v>
      </c>
      <c r="F16" s="7">
        <v>13</v>
      </c>
      <c r="G16" s="4"/>
      <c r="H16" s="1"/>
      <c r="J16" s="40" t="s">
        <v>221</v>
      </c>
    </row>
    <row r="17" spans="2:8" x14ac:dyDescent="0.25">
      <c r="B17" s="5" t="s">
        <v>49</v>
      </c>
      <c r="C17" s="6" t="s">
        <v>107</v>
      </c>
      <c r="D17" s="28">
        <v>1240</v>
      </c>
      <c r="E17" s="7">
        <v>1240</v>
      </c>
      <c r="F17" s="7">
        <v>150</v>
      </c>
      <c r="G17" s="4"/>
      <c r="H17" s="1"/>
    </row>
    <row r="18" spans="2:8" ht="19.5" x14ac:dyDescent="0.25">
      <c r="B18" s="5" t="s">
        <v>50</v>
      </c>
      <c r="C18" s="6" t="s">
        <v>108</v>
      </c>
      <c r="D18" s="28">
        <v>0</v>
      </c>
      <c r="E18" s="7">
        <v>0</v>
      </c>
      <c r="F18" s="7">
        <v>16</v>
      </c>
      <c r="G18" s="4"/>
      <c r="H18" s="1"/>
    </row>
    <row r="19" spans="2:8" x14ac:dyDescent="0.25">
      <c r="B19" s="5" t="s">
        <v>51</v>
      </c>
      <c r="C19" s="6" t="s">
        <v>109</v>
      </c>
      <c r="D19" s="28">
        <v>1206.94</v>
      </c>
      <c r="E19" s="7">
        <v>1206.94</v>
      </c>
      <c r="F19" s="7">
        <v>1200</v>
      </c>
      <c r="G19" s="4"/>
      <c r="H19" s="1"/>
    </row>
    <row r="20" spans="2:8" x14ac:dyDescent="0.25">
      <c r="B20" s="5" t="s">
        <v>52</v>
      </c>
      <c r="C20" s="6" t="s">
        <v>110</v>
      </c>
      <c r="D20" s="28">
        <v>61003.09</v>
      </c>
      <c r="E20" s="7">
        <v>61003.09</v>
      </c>
      <c r="F20" s="7">
        <v>51000</v>
      </c>
      <c r="G20" s="4"/>
      <c r="H20" s="1"/>
    </row>
    <row r="21" spans="2:8" x14ac:dyDescent="0.25">
      <c r="B21" s="5" t="s">
        <v>53</v>
      </c>
      <c r="C21" s="6" t="s">
        <v>111</v>
      </c>
      <c r="D21" s="28">
        <v>6192</v>
      </c>
      <c r="E21" s="7">
        <v>6192</v>
      </c>
      <c r="F21" s="7">
        <v>5410</v>
      </c>
      <c r="G21" s="4"/>
      <c r="H21" s="1"/>
    </row>
    <row r="22" spans="2:8" x14ac:dyDescent="0.25">
      <c r="B22" s="5" t="s">
        <v>54</v>
      </c>
      <c r="C22" s="6" t="s">
        <v>112</v>
      </c>
      <c r="D22" s="28">
        <v>9520.9500000000007</v>
      </c>
      <c r="E22" s="7">
        <v>9520.9500000000007</v>
      </c>
      <c r="F22" s="7">
        <v>7868.3</v>
      </c>
      <c r="G22" s="4"/>
      <c r="H22" s="1"/>
    </row>
    <row r="23" spans="2:8" ht="19.5" x14ac:dyDescent="0.25">
      <c r="B23" s="5" t="s">
        <v>55</v>
      </c>
      <c r="C23" s="6" t="s">
        <v>192</v>
      </c>
      <c r="D23" s="28">
        <v>8320</v>
      </c>
      <c r="E23" s="7">
        <v>8320</v>
      </c>
      <c r="F23" s="7">
        <v>65</v>
      </c>
      <c r="G23" s="4"/>
      <c r="H23" s="1"/>
    </row>
    <row r="24" spans="2:8" x14ac:dyDescent="0.25">
      <c r="B24" s="5" t="s">
        <v>56</v>
      </c>
      <c r="C24" s="6" t="s">
        <v>113</v>
      </c>
      <c r="D24" s="28">
        <v>0</v>
      </c>
      <c r="E24" s="7">
        <v>0</v>
      </c>
      <c r="F24" s="7">
        <v>625</v>
      </c>
      <c r="G24" s="4"/>
      <c r="H24" s="1"/>
    </row>
    <row r="25" spans="2:8" x14ac:dyDescent="0.25">
      <c r="B25" s="5" t="s">
        <v>57</v>
      </c>
      <c r="C25" s="6" t="s">
        <v>114</v>
      </c>
      <c r="D25" s="28">
        <v>0</v>
      </c>
      <c r="E25" s="7">
        <v>0</v>
      </c>
      <c r="F25" s="7">
        <v>1250</v>
      </c>
      <c r="G25" s="4"/>
      <c r="H25" s="1"/>
    </row>
    <row r="26" spans="2:8" x14ac:dyDescent="0.25">
      <c r="B26" s="5" t="s">
        <v>58</v>
      </c>
      <c r="C26" s="6" t="s">
        <v>115</v>
      </c>
      <c r="D26" s="28">
        <v>55888.12</v>
      </c>
      <c r="E26" s="7">
        <v>55888.12</v>
      </c>
      <c r="F26" s="7">
        <v>56000</v>
      </c>
      <c r="G26" s="4"/>
      <c r="H26" s="1"/>
    </row>
    <row r="27" spans="2:8" x14ac:dyDescent="0.25">
      <c r="B27" s="5" t="s">
        <v>59</v>
      </c>
      <c r="C27" s="6" t="s">
        <v>116</v>
      </c>
      <c r="D27" s="28">
        <v>2946.45</v>
      </c>
      <c r="E27" s="7">
        <v>2946.45</v>
      </c>
      <c r="F27" s="7">
        <v>2753.3</v>
      </c>
      <c r="G27" s="4"/>
      <c r="H27" s="1"/>
    </row>
    <row r="28" spans="2:8" x14ac:dyDescent="0.25">
      <c r="B28" s="5" t="s">
        <v>60</v>
      </c>
      <c r="C28" s="6" t="s">
        <v>117</v>
      </c>
      <c r="D28" s="28">
        <v>645.53</v>
      </c>
      <c r="E28" s="7">
        <v>645.53</v>
      </c>
      <c r="F28" s="7">
        <v>999.92</v>
      </c>
      <c r="G28" s="4"/>
      <c r="H28" s="1"/>
    </row>
    <row r="29" spans="2:8" x14ac:dyDescent="0.25">
      <c r="B29" s="5" t="s">
        <v>61</v>
      </c>
      <c r="C29" s="6" t="s">
        <v>118</v>
      </c>
      <c r="D29" s="28">
        <v>7808.32</v>
      </c>
      <c r="E29" s="7">
        <v>7808.32</v>
      </c>
      <c r="F29" s="7">
        <v>8000</v>
      </c>
      <c r="G29" s="4"/>
      <c r="H29" s="1"/>
    </row>
    <row r="30" spans="2:8" x14ac:dyDescent="0.25">
      <c r="B30" s="5" t="s">
        <v>62</v>
      </c>
      <c r="C30" s="6" t="s">
        <v>119</v>
      </c>
      <c r="D30" s="28">
        <v>292.83999999999997</v>
      </c>
      <c r="E30" s="7">
        <v>292.83999999999997</v>
      </c>
      <c r="F30" s="7">
        <v>1000</v>
      </c>
      <c r="G30" s="4"/>
      <c r="H30" s="1"/>
    </row>
    <row r="31" spans="2:8" x14ac:dyDescent="0.25">
      <c r="B31" s="5" t="s">
        <v>63</v>
      </c>
      <c r="C31" s="6" t="s">
        <v>120</v>
      </c>
      <c r="D31" s="28">
        <v>0</v>
      </c>
      <c r="E31" s="7">
        <v>0</v>
      </c>
      <c r="F31" s="7">
        <v>0</v>
      </c>
      <c r="G31" s="4"/>
      <c r="H31" s="1"/>
    </row>
    <row r="32" spans="2:8" x14ac:dyDescent="0.25">
      <c r="B32" s="5" t="s">
        <v>64</v>
      </c>
      <c r="C32" s="6" t="s">
        <v>121</v>
      </c>
      <c r="D32" s="28">
        <v>15929.07</v>
      </c>
      <c r="E32" s="7">
        <v>15929.07</v>
      </c>
      <c r="F32" s="7">
        <v>21956.6</v>
      </c>
      <c r="G32" s="4"/>
      <c r="H32" s="1"/>
    </row>
    <row r="33" spans="2:8" x14ac:dyDescent="0.25">
      <c r="B33" s="5" t="s">
        <v>65</v>
      </c>
      <c r="C33" s="6" t="s">
        <v>122</v>
      </c>
      <c r="D33" s="28">
        <v>19619.64</v>
      </c>
      <c r="E33" s="7">
        <v>19619.64</v>
      </c>
      <c r="F33" s="7">
        <v>0</v>
      </c>
      <c r="G33" s="4"/>
      <c r="H33" s="1"/>
    </row>
    <row r="34" spans="2:8" x14ac:dyDescent="0.25">
      <c r="B34" s="5" t="s">
        <v>66</v>
      </c>
      <c r="C34" s="6" t="s">
        <v>123</v>
      </c>
      <c r="D34" s="28">
        <v>40000</v>
      </c>
      <c r="E34" s="7">
        <v>37052.01</v>
      </c>
      <c r="F34" s="7">
        <v>50000</v>
      </c>
      <c r="G34" s="4"/>
      <c r="H34" s="1"/>
    </row>
    <row r="35" spans="2:8" x14ac:dyDescent="0.25">
      <c r="B35" s="5" t="s">
        <v>67</v>
      </c>
      <c r="C35" s="6" t="s">
        <v>124</v>
      </c>
      <c r="D35" s="28">
        <v>1528.93</v>
      </c>
      <c r="E35" s="7">
        <v>1528.93</v>
      </c>
      <c r="F35" s="7">
        <v>2607.5</v>
      </c>
      <c r="G35" s="4"/>
      <c r="H35" s="1"/>
    </row>
    <row r="36" spans="2:8" ht="19.5" x14ac:dyDescent="0.25">
      <c r="B36" s="5" t="s">
        <v>1</v>
      </c>
      <c r="C36" s="6" t="s">
        <v>193</v>
      </c>
      <c r="D36" s="28">
        <v>11.85</v>
      </c>
      <c r="E36" s="7">
        <v>11.85</v>
      </c>
      <c r="F36" s="7">
        <v>8.17</v>
      </c>
      <c r="G36" s="4"/>
      <c r="H36" s="1"/>
    </row>
    <row r="37" spans="2:8" x14ac:dyDescent="0.25">
      <c r="B37" s="5" t="s">
        <v>2</v>
      </c>
      <c r="C37" s="6" t="s">
        <v>194</v>
      </c>
      <c r="D37" s="28">
        <v>5980</v>
      </c>
      <c r="E37" s="7">
        <v>5980</v>
      </c>
      <c r="F37" s="7">
        <v>0</v>
      </c>
      <c r="G37" s="4"/>
      <c r="H37" s="1"/>
    </row>
    <row r="38" spans="2:8" x14ac:dyDescent="0.25">
      <c r="B38" s="5" t="s">
        <v>3</v>
      </c>
      <c r="C38" s="6" t="s">
        <v>125</v>
      </c>
      <c r="D38" s="28">
        <v>6389.6</v>
      </c>
      <c r="E38" s="7">
        <v>6389.6</v>
      </c>
      <c r="F38" s="7">
        <v>120000</v>
      </c>
      <c r="G38" s="4"/>
      <c r="H38" s="1"/>
    </row>
    <row r="39" spans="2:8" ht="24.75" customHeight="1" x14ac:dyDescent="0.25">
      <c r="B39" s="5" t="s">
        <v>4</v>
      </c>
      <c r="C39" s="6" t="s">
        <v>126</v>
      </c>
      <c r="D39" s="28">
        <v>5156</v>
      </c>
      <c r="E39" s="7">
        <v>5156</v>
      </c>
      <c r="F39" s="7">
        <v>20000</v>
      </c>
      <c r="G39" s="4"/>
      <c r="H39" s="1"/>
    </row>
    <row r="40" spans="2:8" x14ac:dyDescent="0.25">
      <c r="B40" s="5"/>
      <c r="C40" s="6" t="s">
        <v>127</v>
      </c>
      <c r="D40" s="28">
        <v>0</v>
      </c>
      <c r="E40" s="7">
        <v>0</v>
      </c>
      <c r="F40" s="7">
        <v>28000</v>
      </c>
      <c r="G40" s="4"/>
    </row>
    <row r="41" spans="2:8" x14ac:dyDescent="0.25">
      <c r="B41" s="5" t="s">
        <v>5</v>
      </c>
      <c r="C41" s="6" t="s">
        <v>128</v>
      </c>
      <c r="D41" s="28">
        <v>15000</v>
      </c>
      <c r="E41" s="7">
        <v>13911.72</v>
      </c>
      <c r="F41" s="7">
        <v>7037.87</v>
      </c>
      <c r="G41" s="4"/>
    </row>
    <row r="42" spans="2:8" ht="19.5" x14ac:dyDescent="0.25">
      <c r="B42" s="5" t="s">
        <v>6</v>
      </c>
      <c r="C42" s="6" t="s">
        <v>129</v>
      </c>
      <c r="D42" s="28">
        <v>2667.61</v>
      </c>
      <c r="E42" s="7">
        <v>2667.61</v>
      </c>
      <c r="F42" s="7">
        <v>3000</v>
      </c>
      <c r="G42" s="4"/>
    </row>
    <row r="43" spans="2:8" x14ac:dyDescent="0.25">
      <c r="B43" s="5" t="s">
        <v>7</v>
      </c>
      <c r="C43" s="6" t="s">
        <v>130</v>
      </c>
      <c r="D43" s="28">
        <v>1478</v>
      </c>
      <c r="E43" s="7">
        <v>1478</v>
      </c>
      <c r="F43" s="7">
        <v>1542.5</v>
      </c>
      <c r="G43" s="4"/>
    </row>
    <row r="44" spans="2:8" ht="19.5" x14ac:dyDescent="0.25">
      <c r="B44" s="5" t="s">
        <v>8</v>
      </c>
      <c r="C44" s="6" t="s">
        <v>131</v>
      </c>
      <c r="D44" s="28">
        <v>10772</v>
      </c>
      <c r="E44" s="7">
        <v>10772</v>
      </c>
      <c r="F44" s="7">
        <v>10000</v>
      </c>
      <c r="G44" s="4"/>
    </row>
    <row r="45" spans="2:8" x14ac:dyDescent="0.25">
      <c r="B45" s="5" t="s">
        <v>9</v>
      </c>
      <c r="C45" s="6" t="s">
        <v>132</v>
      </c>
      <c r="D45" s="28">
        <v>1500</v>
      </c>
      <c r="E45" s="7">
        <v>1500</v>
      </c>
      <c r="F45" s="7">
        <v>3000</v>
      </c>
      <c r="G45" s="4"/>
    </row>
    <row r="46" spans="2:8" x14ac:dyDescent="0.25">
      <c r="B46" s="3" t="s">
        <v>10</v>
      </c>
      <c r="C46" s="20" t="s">
        <v>202</v>
      </c>
      <c r="D46" s="27">
        <f>SUM(D47:D50)</f>
        <v>34585.120000000003</v>
      </c>
      <c r="E46" s="36">
        <v>33020.35</v>
      </c>
      <c r="F46" s="36">
        <v>38753.040000000001</v>
      </c>
      <c r="G46" s="4"/>
    </row>
    <row r="47" spans="2:8" x14ac:dyDescent="0.25">
      <c r="B47" s="5" t="s">
        <v>11</v>
      </c>
      <c r="C47" s="6" t="s">
        <v>133</v>
      </c>
      <c r="D47" s="28">
        <v>0</v>
      </c>
      <c r="E47" s="7">
        <v>116.28</v>
      </c>
      <c r="F47" s="7">
        <v>18</v>
      </c>
      <c r="G47" s="4"/>
    </row>
    <row r="48" spans="2:8" x14ac:dyDescent="0.25">
      <c r="B48" s="5" t="s">
        <v>12</v>
      </c>
      <c r="C48" s="6" t="s">
        <v>134</v>
      </c>
      <c r="D48" s="28">
        <v>8000</v>
      </c>
      <c r="E48" s="7">
        <v>6029</v>
      </c>
      <c r="F48" s="7">
        <v>9000</v>
      </c>
      <c r="G48" s="4"/>
    </row>
    <row r="49" spans="2:7" x14ac:dyDescent="0.25">
      <c r="B49" s="5" t="s">
        <v>13</v>
      </c>
      <c r="C49" s="6" t="s">
        <v>135</v>
      </c>
      <c r="D49" s="28">
        <v>25000</v>
      </c>
      <c r="E49" s="7">
        <v>25289.95</v>
      </c>
      <c r="F49" s="7">
        <v>20000</v>
      </c>
      <c r="G49" s="4"/>
    </row>
    <row r="50" spans="2:7" ht="19.5" x14ac:dyDescent="0.25">
      <c r="B50" s="5" t="s">
        <v>14</v>
      </c>
      <c r="C50" s="6" t="s">
        <v>136</v>
      </c>
      <c r="D50" s="28">
        <v>1585.12</v>
      </c>
      <c r="E50" s="7">
        <v>1585.12</v>
      </c>
      <c r="F50" s="7">
        <v>12824.69</v>
      </c>
      <c r="G50" s="4"/>
    </row>
    <row r="51" spans="2:7" x14ac:dyDescent="0.25">
      <c r="B51" s="3" t="s">
        <v>15</v>
      </c>
      <c r="C51" s="20" t="s">
        <v>203</v>
      </c>
      <c r="D51" s="27">
        <f xml:space="preserve"> SUM(D52:D56)</f>
        <v>26024.82</v>
      </c>
      <c r="E51" s="38">
        <v>65976.820000000007</v>
      </c>
      <c r="F51" s="38">
        <v>62313.5</v>
      </c>
      <c r="G51" s="39"/>
    </row>
    <row r="52" spans="2:7" ht="24.75" x14ac:dyDescent="0.25">
      <c r="B52" s="5" t="s">
        <v>16</v>
      </c>
      <c r="C52" s="6" t="s">
        <v>137</v>
      </c>
      <c r="D52" s="28">
        <v>23000</v>
      </c>
      <c r="E52" s="7">
        <v>22950</v>
      </c>
      <c r="F52" s="7">
        <v>19200</v>
      </c>
      <c r="G52" s="39" t="s">
        <v>213</v>
      </c>
    </row>
    <row r="53" spans="2:7" x14ac:dyDescent="0.25">
      <c r="B53" s="5" t="s">
        <v>17</v>
      </c>
      <c r="C53" s="6" t="s">
        <v>138</v>
      </c>
      <c r="D53" s="28">
        <v>3024.82</v>
      </c>
      <c r="E53" s="7">
        <v>3024.82</v>
      </c>
      <c r="F53" s="7">
        <v>3113.5</v>
      </c>
      <c r="G53" s="4"/>
    </row>
    <row r="54" spans="2:7" x14ac:dyDescent="0.25">
      <c r="B54" s="5" t="s">
        <v>18</v>
      </c>
      <c r="C54" s="6" t="s">
        <v>139</v>
      </c>
      <c r="D54" s="28">
        <v>0</v>
      </c>
      <c r="E54" s="7">
        <v>10000</v>
      </c>
      <c r="F54" s="7">
        <v>10002</v>
      </c>
      <c r="G54" s="33" t="s">
        <v>212</v>
      </c>
    </row>
    <row r="55" spans="2:7" x14ac:dyDescent="0.25">
      <c r="B55" s="5" t="s">
        <v>19</v>
      </c>
      <c r="C55" s="6" t="s">
        <v>140</v>
      </c>
      <c r="D55" s="28">
        <v>0</v>
      </c>
      <c r="E55" s="7">
        <v>10000</v>
      </c>
      <c r="F55" s="7">
        <v>10000</v>
      </c>
      <c r="G55" s="33" t="s">
        <v>212</v>
      </c>
    </row>
    <row r="56" spans="2:7" x14ac:dyDescent="0.25">
      <c r="B56" s="5" t="s">
        <v>20</v>
      </c>
      <c r="C56" s="6" t="s">
        <v>141</v>
      </c>
      <c r="D56" s="28">
        <v>0</v>
      </c>
      <c r="E56" s="7">
        <v>20002</v>
      </c>
      <c r="F56" s="7">
        <v>20000</v>
      </c>
      <c r="G56" s="33" t="s">
        <v>212</v>
      </c>
    </row>
    <row r="57" spans="2:7" x14ac:dyDescent="0.25">
      <c r="B57" s="3" t="s">
        <v>21</v>
      </c>
      <c r="C57" s="20" t="s">
        <v>22</v>
      </c>
      <c r="D57" s="27">
        <v>1288728</v>
      </c>
      <c r="E57" s="36">
        <v>1288728</v>
      </c>
      <c r="F57" s="36">
        <v>1348820.36</v>
      </c>
      <c r="G57" s="4"/>
    </row>
    <row r="58" spans="2:7" x14ac:dyDescent="0.25">
      <c r="B58" s="5" t="s">
        <v>23</v>
      </c>
      <c r="C58" s="6" t="s">
        <v>142</v>
      </c>
      <c r="D58" s="28">
        <v>71670.09</v>
      </c>
      <c r="E58" s="7">
        <v>71670.09</v>
      </c>
      <c r="F58" s="7">
        <v>71670.09</v>
      </c>
      <c r="G58" s="4"/>
    </row>
    <row r="59" spans="2:7" x14ac:dyDescent="0.25">
      <c r="B59" s="5" t="s">
        <v>24</v>
      </c>
      <c r="C59" s="6" t="s">
        <v>143</v>
      </c>
      <c r="D59" s="28">
        <v>39070.01</v>
      </c>
      <c r="E59" s="7">
        <v>39070.01</v>
      </c>
      <c r="F59" s="7">
        <v>45809.68</v>
      </c>
      <c r="G59" s="4"/>
    </row>
    <row r="60" spans="2:7" x14ac:dyDescent="0.25">
      <c r="B60" s="5" t="s">
        <v>25</v>
      </c>
      <c r="C60" s="6" t="s">
        <v>144</v>
      </c>
      <c r="D60" s="28">
        <v>37240.31</v>
      </c>
      <c r="E60" s="7">
        <v>37240.31</v>
      </c>
      <c r="F60" s="7">
        <v>40723.61</v>
      </c>
      <c r="G60" s="4"/>
    </row>
    <row r="61" spans="2:7" x14ac:dyDescent="0.25">
      <c r="B61" s="5" t="s">
        <v>26</v>
      </c>
      <c r="C61" s="6" t="s">
        <v>145</v>
      </c>
      <c r="D61" s="28">
        <v>19177.009999999998</v>
      </c>
      <c r="E61" s="7">
        <v>19177.009999999998</v>
      </c>
      <c r="F61" s="7">
        <v>20971.7</v>
      </c>
      <c r="G61" s="4"/>
    </row>
    <row r="62" spans="2:7" x14ac:dyDescent="0.25">
      <c r="B62" s="5" t="s">
        <v>27</v>
      </c>
      <c r="C62" s="6" t="s">
        <v>146</v>
      </c>
      <c r="D62" s="28">
        <v>64196.24</v>
      </c>
      <c r="E62" s="7">
        <v>64196.24</v>
      </c>
      <c r="F62" s="7">
        <v>67147.06</v>
      </c>
      <c r="G62" s="4"/>
    </row>
    <row r="63" spans="2:7" x14ac:dyDescent="0.25">
      <c r="B63" s="5" t="s">
        <v>28</v>
      </c>
      <c r="C63" s="6" t="s">
        <v>147</v>
      </c>
      <c r="D63" s="28">
        <v>70628.070000000007</v>
      </c>
      <c r="E63" s="7">
        <v>70628.070000000007</v>
      </c>
      <c r="F63" s="7">
        <v>76600.960000000006</v>
      </c>
      <c r="G63" s="4"/>
    </row>
    <row r="64" spans="2:7" x14ac:dyDescent="0.25">
      <c r="B64" s="5" t="s">
        <v>29</v>
      </c>
      <c r="C64" s="6" t="s">
        <v>148</v>
      </c>
      <c r="D64" s="28">
        <v>58935.69</v>
      </c>
      <c r="E64" s="7">
        <v>58935.69</v>
      </c>
      <c r="F64" s="7">
        <v>61819.82</v>
      </c>
      <c r="G64" s="4"/>
    </row>
    <row r="65" spans="2:7" x14ac:dyDescent="0.25">
      <c r="B65" s="5" t="s">
        <v>30</v>
      </c>
      <c r="C65" s="6" t="s">
        <v>149</v>
      </c>
      <c r="D65" s="28">
        <v>68426.83</v>
      </c>
      <c r="E65" s="7">
        <v>68426.83</v>
      </c>
      <c r="F65" s="7">
        <v>68426.83</v>
      </c>
      <c r="G65" s="4"/>
    </row>
    <row r="66" spans="2:7" x14ac:dyDescent="0.25">
      <c r="B66" s="5" t="s">
        <v>31</v>
      </c>
      <c r="C66" s="6" t="s">
        <v>150</v>
      </c>
      <c r="D66" s="28">
        <v>40068.99</v>
      </c>
      <c r="E66" s="7">
        <v>40068.99</v>
      </c>
      <c r="F66" s="7">
        <v>43666.01</v>
      </c>
      <c r="G66" s="4"/>
    </row>
    <row r="67" spans="2:7" x14ac:dyDescent="0.25">
      <c r="B67" s="5" t="s">
        <v>32</v>
      </c>
      <c r="C67" s="6" t="s">
        <v>151</v>
      </c>
      <c r="D67" s="28">
        <v>2952.22</v>
      </c>
      <c r="E67" s="7">
        <v>2952.22</v>
      </c>
      <c r="F67" s="7">
        <v>3267.09</v>
      </c>
      <c r="G67" s="4"/>
    </row>
    <row r="68" spans="2:7" x14ac:dyDescent="0.25">
      <c r="B68" s="5" t="s">
        <v>33</v>
      </c>
      <c r="C68" s="6" t="s">
        <v>152</v>
      </c>
      <c r="D68" s="28">
        <v>178665.42</v>
      </c>
      <c r="E68" s="7">
        <v>178665.42</v>
      </c>
      <c r="F68" s="7">
        <v>196332.96</v>
      </c>
      <c r="G68" s="4"/>
    </row>
    <row r="69" spans="2:7" x14ac:dyDescent="0.25">
      <c r="B69" s="5" t="s">
        <v>34</v>
      </c>
      <c r="C69" s="6" t="s">
        <v>153</v>
      </c>
      <c r="D69" s="28">
        <v>89352.57</v>
      </c>
      <c r="E69" s="7">
        <v>89352.57</v>
      </c>
      <c r="F69" s="7">
        <v>97944.95</v>
      </c>
      <c r="G69" s="4"/>
    </row>
    <row r="70" spans="2:7" x14ac:dyDescent="0.25">
      <c r="B70" s="5" t="s">
        <v>35</v>
      </c>
      <c r="C70" s="6" t="s">
        <v>154</v>
      </c>
      <c r="D70" s="28">
        <v>69458.5</v>
      </c>
      <c r="E70" s="7">
        <v>69458.5</v>
      </c>
      <c r="F70" s="7">
        <v>69458.539999999994</v>
      </c>
      <c r="G70" s="4"/>
    </row>
    <row r="71" spans="2:7" x14ac:dyDescent="0.25">
      <c r="B71" s="5" t="s">
        <v>36</v>
      </c>
      <c r="C71" s="6" t="s">
        <v>155</v>
      </c>
      <c r="D71" s="28">
        <v>67183.89</v>
      </c>
      <c r="E71" s="7">
        <v>67183.89</v>
      </c>
      <c r="F71" s="7">
        <v>73279.3</v>
      </c>
      <c r="G71" s="4"/>
    </row>
    <row r="72" spans="2:7" x14ac:dyDescent="0.25">
      <c r="B72" s="5" t="s">
        <v>68</v>
      </c>
      <c r="C72" s="6" t="s">
        <v>156</v>
      </c>
      <c r="D72" s="28">
        <v>116829</v>
      </c>
      <c r="E72" s="7">
        <v>116829</v>
      </c>
      <c r="F72" s="7">
        <v>116829</v>
      </c>
      <c r="G72" s="4"/>
    </row>
    <row r="73" spans="2:7" x14ac:dyDescent="0.25">
      <c r="B73" s="5" t="s">
        <v>69</v>
      </c>
      <c r="C73" s="6" t="s">
        <v>157</v>
      </c>
      <c r="D73" s="28">
        <v>89559.88</v>
      </c>
      <c r="E73" s="7">
        <v>89559.88</v>
      </c>
      <c r="F73" s="7">
        <v>89559.88</v>
      </c>
      <c r="G73" s="4"/>
    </row>
    <row r="74" spans="2:7" x14ac:dyDescent="0.25">
      <c r="B74" s="5" t="s">
        <v>70</v>
      </c>
      <c r="C74" s="6" t="s">
        <v>158</v>
      </c>
      <c r="D74" s="28">
        <v>188192.07</v>
      </c>
      <c r="E74" s="7">
        <v>188192.07</v>
      </c>
      <c r="F74" s="7">
        <v>188192.07</v>
      </c>
      <c r="G74" s="4"/>
    </row>
    <row r="75" spans="2:7" x14ac:dyDescent="0.25">
      <c r="B75" s="5" t="s">
        <v>71</v>
      </c>
      <c r="C75" s="6" t="s">
        <v>159</v>
      </c>
      <c r="D75" s="28">
        <v>17121.21</v>
      </c>
      <c r="E75" s="7">
        <v>17121.21</v>
      </c>
      <c r="F75" s="7">
        <v>17120.810000000001</v>
      </c>
      <c r="G75" s="4"/>
    </row>
    <row r="76" spans="2:7" x14ac:dyDescent="0.25">
      <c r="B76" s="3" t="s">
        <v>72</v>
      </c>
      <c r="C76" s="20" t="s">
        <v>204</v>
      </c>
      <c r="D76" s="27">
        <v>12000</v>
      </c>
      <c r="E76" s="36">
        <v>11146.55</v>
      </c>
      <c r="F76" s="36">
        <v>13421.44</v>
      </c>
      <c r="G76" s="4"/>
    </row>
    <row r="77" spans="2:7" x14ac:dyDescent="0.25">
      <c r="B77" s="5" t="s">
        <v>73</v>
      </c>
      <c r="C77" s="6" t="s">
        <v>160</v>
      </c>
      <c r="D77" s="28">
        <v>12000</v>
      </c>
      <c r="E77" s="7">
        <v>11146.55</v>
      </c>
      <c r="F77" s="7">
        <v>13421.44</v>
      </c>
      <c r="G77" s="4"/>
    </row>
    <row r="78" spans="2:7" ht="33" customHeight="1" x14ac:dyDescent="0.25">
      <c r="B78" s="3" t="s">
        <v>74</v>
      </c>
      <c r="C78" s="21" t="s">
        <v>205</v>
      </c>
      <c r="D78" s="30">
        <v>571931.91</v>
      </c>
      <c r="E78" s="37">
        <v>571931.91</v>
      </c>
      <c r="F78" s="37">
        <v>535000</v>
      </c>
      <c r="G78" s="35" t="s">
        <v>218</v>
      </c>
    </row>
    <row r="79" spans="2:7" x14ac:dyDescent="0.25">
      <c r="B79" s="3" t="s">
        <v>75</v>
      </c>
      <c r="C79" s="20" t="s">
        <v>206</v>
      </c>
      <c r="D79" s="27">
        <f xml:space="preserve"> D80+D81+D82+D83</f>
        <v>25000</v>
      </c>
      <c r="E79" s="36">
        <v>24457.64</v>
      </c>
      <c r="F79" s="36">
        <v>25104.48</v>
      </c>
      <c r="G79" s="4"/>
    </row>
    <row r="80" spans="2:7" x14ac:dyDescent="0.25">
      <c r="B80" s="5" t="s">
        <v>76</v>
      </c>
      <c r="C80" s="6" t="s">
        <v>196</v>
      </c>
      <c r="D80" s="28">
        <v>11400</v>
      </c>
      <c r="E80" s="7">
        <v>11327.75</v>
      </c>
      <c r="F80" s="7">
        <v>3291.4</v>
      </c>
      <c r="G80" s="4"/>
    </row>
    <row r="81" spans="2:7" x14ac:dyDescent="0.25">
      <c r="B81" s="5" t="s">
        <v>77</v>
      </c>
      <c r="C81" s="6" t="s">
        <v>161</v>
      </c>
      <c r="D81" s="28">
        <v>600</v>
      </c>
      <c r="E81" s="7">
        <v>559.57000000000005</v>
      </c>
      <c r="F81" s="7">
        <v>817</v>
      </c>
      <c r="G81" s="4"/>
    </row>
    <row r="82" spans="2:7" x14ac:dyDescent="0.25">
      <c r="B82" s="5" t="s">
        <v>78</v>
      </c>
      <c r="C82" s="6" t="s">
        <v>162</v>
      </c>
      <c r="D82" s="28">
        <v>9000</v>
      </c>
      <c r="E82" s="7">
        <v>8747.35</v>
      </c>
      <c r="F82" s="7">
        <v>11326.77</v>
      </c>
      <c r="G82" s="4"/>
    </row>
    <row r="83" spans="2:7" x14ac:dyDescent="0.25">
      <c r="B83" s="5" t="s">
        <v>79</v>
      </c>
      <c r="C83" s="6" t="s">
        <v>163</v>
      </c>
      <c r="D83" s="28">
        <v>4000</v>
      </c>
      <c r="E83" s="7">
        <v>3822.97</v>
      </c>
      <c r="F83" s="7">
        <v>9669.31</v>
      </c>
      <c r="G83" s="4"/>
    </row>
    <row r="84" spans="2:7" ht="18" x14ac:dyDescent="0.25">
      <c r="B84" s="3" t="s">
        <v>80</v>
      </c>
      <c r="C84" s="20" t="s">
        <v>207</v>
      </c>
      <c r="D84" s="27">
        <f xml:space="preserve"> SUM(D85:D91)</f>
        <v>40021.839999999997</v>
      </c>
      <c r="E84" s="38">
        <v>37790.080000000002</v>
      </c>
      <c r="F84" s="38">
        <v>13933.73</v>
      </c>
      <c r="G84" s="35" t="s">
        <v>216</v>
      </c>
    </row>
    <row r="85" spans="2:7" x14ac:dyDescent="0.25">
      <c r="B85" s="5" t="s">
        <v>81</v>
      </c>
      <c r="C85" s="6" t="s">
        <v>164</v>
      </c>
      <c r="D85" s="28">
        <v>0</v>
      </c>
      <c r="E85" s="7">
        <v>0</v>
      </c>
      <c r="F85" s="7">
        <v>192.3</v>
      </c>
      <c r="G85" s="4"/>
    </row>
    <row r="86" spans="2:7" x14ac:dyDescent="0.25">
      <c r="B86" s="5" t="s">
        <v>82</v>
      </c>
      <c r="C86" s="6" t="s">
        <v>165</v>
      </c>
      <c r="D86" s="28">
        <v>0</v>
      </c>
      <c r="E86" s="7">
        <v>980.63</v>
      </c>
      <c r="F86" s="7">
        <v>1842.86</v>
      </c>
      <c r="G86" s="4"/>
    </row>
    <row r="87" spans="2:7" x14ac:dyDescent="0.25">
      <c r="B87" s="5" t="s">
        <v>83</v>
      </c>
      <c r="C87" s="6" t="s">
        <v>166</v>
      </c>
      <c r="D87" s="28">
        <v>5000</v>
      </c>
      <c r="E87" s="7">
        <v>3748.39</v>
      </c>
      <c r="F87" s="7">
        <v>9389.73</v>
      </c>
      <c r="G87" s="4"/>
    </row>
    <row r="88" spans="2:7" x14ac:dyDescent="0.25">
      <c r="B88" s="5" t="s">
        <v>84</v>
      </c>
      <c r="C88" s="6" t="s">
        <v>167</v>
      </c>
      <c r="D88" s="28">
        <v>0</v>
      </c>
      <c r="E88" s="7">
        <v>0</v>
      </c>
      <c r="F88" s="7">
        <v>804.09</v>
      </c>
      <c r="G88" s="4"/>
    </row>
    <row r="89" spans="2:7" x14ac:dyDescent="0.25">
      <c r="B89" s="5" t="s">
        <v>85</v>
      </c>
      <c r="C89" s="6" t="s">
        <v>168</v>
      </c>
      <c r="D89" s="28">
        <v>21.84</v>
      </c>
      <c r="E89" s="7">
        <v>21.84</v>
      </c>
      <c r="F89" s="7">
        <v>18.47</v>
      </c>
      <c r="G89" s="4"/>
    </row>
    <row r="90" spans="2:7" x14ac:dyDescent="0.25">
      <c r="B90" s="5" t="s">
        <v>86</v>
      </c>
      <c r="C90" s="6" t="s">
        <v>169</v>
      </c>
      <c r="D90" s="28">
        <v>0</v>
      </c>
      <c r="E90" s="7">
        <v>0</v>
      </c>
      <c r="F90" s="7">
        <v>200</v>
      </c>
      <c r="G90" s="4"/>
    </row>
    <row r="91" spans="2:7" x14ac:dyDescent="0.25">
      <c r="B91" s="5" t="s">
        <v>87</v>
      </c>
      <c r="C91" s="6" t="s">
        <v>170</v>
      </c>
      <c r="D91" s="28">
        <v>35000</v>
      </c>
      <c r="E91" s="7">
        <v>33039.22</v>
      </c>
      <c r="F91" s="7">
        <v>1486.28</v>
      </c>
      <c r="G91" s="6"/>
    </row>
    <row r="92" spans="2:7" x14ac:dyDescent="0.25">
      <c r="B92" s="3" t="s">
        <v>88</v>
      </c>
      <c r="C92" s="8" t="s">
        <v>171</v>
      </c>
      <c r="D92" s="28">
        <v>0</v>
      </c>
      <c r="E92" s="7">
        <v>0</v>
      </c>
      <c r="F92" s="9">
        <v>0</v>
      </c>
      <c r="G92" s="4"/>
    </row>
    <row r="93" spans="2:7" x14ac:dyDescent="0.25">
      <c r="B93" s="5" t="s">
        <v>89</v>
      </c>
      <c r="C93" s="6" t="s">
        <v>172</v>
      </c>
      <c r="D93" s="28">
        <v>0</v>
      </c>
      <c r="E93" s="7">
        <v>0</v>
      </c>
      <c r="F93" s="7">
        <v>0</v>
      </c>
      <c r="G93" s="4"/>
    </row>
    <row r="94" spans="2:7" ht="18" x14ac:dyDescent="0.25">
      <c r="B94" s="3" t="s">
        <v>90</v>
      </c>
      <c r="C94" s="20" t="s">
        <v>208</v>
      </c>
      <c r="D94" s="27">
        <v>165000</v>
      </c>
      <c r="E94" s="36">
        <v>150309.54</v>
      </c>
      <c r="F94" s="36">
        <v>218225.7</v>
      </c>
      <c r="G94" s="35" t="s">
        <v>224</v>
      </c>
    </row>
    <row r="95" spans="2:7" x14ac:dyDescent="0.25">
      <c r="B95" s="5" t="s">
        <v>91</v>
      </c>
      <c r="C95" s="6" t="s">
        <v>173</v>
      </c>
      <c r="D95" s="28"/>
      <c r="E95" s="7">
        <v>0</v>
      </c>
      <c r="F95" s="7">
        <v>4562.4799999999996</v>
      </c>
      <c r="G95" s="4"/>
    </row>
    <row r="96" spans="2:7" x14ac:dyDescent="0.25">
      <c r="B96" s="5" t="s">
        <v>92</v>
      </c>
      <c r="C96" s="6" t="s">
        <v>174</v>
      </c>
      <c r="D96" s="28">
        <v>165000</v>
      </c>
      <c r="E96" s="7">
        <v>150289.41</v>
      </c>
      <c r="F96" s="7">
        <v>207063.27</v>
      </c>
      <c r="G96" s="32"/>
    </row>
    <row r="97" spans="2:7" x14ac:dyDescent="0.25">
      <c r="B97" s="5" t="s">
        <v>95</v>
      </c>
      <c r="C97" s="6" t="s">
        <v>175</v>
      </c>
      <c r="D97" s="28"/>
      <c r="E97" s="7">
        <v>0</v>
      </c>
      <c r="F97" s="7">
        <v>6529.55</v>
      </c>
      <c r="G97" s="4"/>
    </row>
    <row r="98" spans="2:7" x14ac:dyDescent="0.25">
      <c r="B98" s="5" t="s">
        <v>96</v>
      </c>
      <c r="C98" s="6" t="s">
        <v>97</v>
      </c>
      <c r="D98" s="28"/>
      <c r="E98" s="7">
        <v>20.13</v>
      </c>
      <c r="F98" s="7">
        <v>70.400000000000006</v>
      </c>
      <c r="G98" s="4"/>
    </row>
    <row r="101" spans="2:7" ht="24.75" x14ac:dyDescent="0.25">
      <c r="C101" s="31" t="s">
        <v>211</v>
      </c>
      <c r="D101" s="34">
        <f xml:space="preserve"> K4-D4</f>
        <v>255696.93000000017</v>
      </c>
    </row>
    <row r="102" spans="2:7" ht="66.75" customHeight="1" x14ac:dyDescent="0.25">
      <c r="B102" s="24" t="s">
        <v>219</v>
      </c>
    </row>
    <row r="103" spans="2:7" x14ac:dyDescent="0.25">
      <c r="F103"/>
    </row>
    <row r="104" spans="2:7" x14ac:dyDescent="0.25">
      <c r="F104"/>
    </row>
    <row r="105" spans="2:7" x14ac:dyDescent="0.25">
      <c r="F105"/>
    </row>
    <row r="106" spans="2:7" x14ac:dyDescent="0.25">
      <c r="F106"/>
    </row>
  </sheetData>
  <mergeCells count="2">
    <mergeCell ref="B2:G2"/>
    <mergeCell ref="I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 C.</dc:creator>
  <cp:lastModifiedBy>F. C.</cp:lastModifiedBy>
  <dcterms:created xsi:type="dcterms:W3CDTF">2026-02-16T10:23:32Z</dcterms:created>
  <dcterms:modified xsi:type="dcterms:W3CDTF">2026-02-18T09:45:38Z</dcterms:modified>
</cp:coreProperties>
</file>